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576" windowHeight="12504" activeTab="0"/>
  </bookViews>
  <sheets>
    <sheet name="Upstate NY" sheetId="1" r:id="rId1"/>
    <sheet name="Downstate NY" sheetId="2" r:id="rId2"/>
  </sheets>
  <definedNames/>
  <calcPr fullCalcOnLoad="1"/>
</workbook>
</file>

<file path=xl/sharedStrings.xml><?xml version="1.0" encoding="utf-8"?>
<sst xmlns="http://schemas.openxmlformats.org/spreadsheetml/2006/main" count="133" uniqueCount="54">
  <si>
    <t>% WZTC based on project complexity</t>
  </si>
  <si>
    <t>% for Survey</t>
  </si>
  <si>
    <t>% for Design based on project complexity</t>
  </si>
  <si>
    <t>% for Construction Inspection</t>
  </si>
  <si>
    <t>Item</t>
  </si>
  <si>
    <t>Unit</t>
  </si>
  <si>
    <t>Quantity</t>
  </si>
  <si>
    <t>Subtotal</t>
  </si>
  <si>
    <t>LF</t>
  </si>
  <si>
    <t>EA</t>
  </si>
  <si>
    <t>SY</t>
  </si>
  <si>
    <t>Total Construction Cost =</t>
  </si>
  <si>
    <t xml:space="preserve">Total Project Cost = </t>
  </si>
  <si>
    <t xml:space="preserve">4' wide sidewalk </t>
  </si>
  <si>
    <t xml:space="preserve">5' wide sidewalk </t>
  </si>
  <si>
    <t>10' multiuse asphalt path</t>
  </si>
  <si>
    <t>ADA curb ramp</t>
  </si>
  <si>
    <t>LS Type crosswalk</t>
  </si>
  <si>
    <t>Raised crosswalk</t>
  </si>
  <si>
    <t>Mini roundabout</t>
  </si>
  <si>
    <t>Small Single Post-Mounted Signs</t>
  </si>
  <si>
    <t>Solar powered radar speed sign</t>
  </si>
  <si>
    <t>Wooden Bollard</t>
  </si>
  <si>
    <t>Pedestrian push button on existing signal</t>
  </si>
  <si>
    <t>New signal with ped push buttons</t>
  </si>
  <si>
    <t xml:space="preserve">Segmental block retaining wall </t>
  </si>
  <si>
    <t>Concrete Curbing</t>
  </si>
  <si>
    <t>% for Incidentals, Inflation and Contingencies</t>
  </si>
  <si>
    <t>SF</t>
  </si>
  <si>
    <t>Asphalt Paved Snow Storage Area</t>
  </si>
  <si>
    <t>Percentage</t>
  </si>
  <si>
    <t>Unit Price</t>
  </si>
  <si>
    <t>5-15%</t>
  </si>
  <si>
    <t>Note</t>
  </si>
  <si>
    <r>
      <t xml:space="preserve">Includes  excavation, disposal, subbase material, compaction, construction of sidewalk and finish work.  Does </t>
    </r>
    <r>
      <rPr>
        <u val="single"/>
        <sz val="8"/>
        <rFont val="Calibri"/>
        <family val="2"/>
      </rPr>
      <t>not</t>
    </r>
    <r>
      <rPr>
        <sz val="8"/>
        <rFont val="Calibri"/>
        <family val="2"/>
      </rPr>
      <t xml:space="preserve"> include, sawcutting driveways, excavation to additional depth for driveways, curbing, grading, or turf establishment.</t>
    </r>
  </si>
  <si>
    <t>Includes all prep of subgrade, sawcutting and tack coat. Doesn't include curbing, grading or turf establishment. NOTE: Prices have been volatile over the past 3 years.</t>
  </si>
  <si>
    <t>Includes site survey, demolition, saw cutting, excavation, disposal, fill, subbase material, compaction, construction of ramp, landings and associated curbing,  detectable warning units, repairs to affected asphaltm topsoil, establishing turf (to disturbed areas), and finish work. NOTE: Limited price history data in PIC:  Ramp Types 1-13 not all reported .</t>
  </si>
  <si>
    <t>Assume 700 LF of 4" striping per crosswalk</t>
  </si>
  <si>
    <t xml:space="preserve">Does not include topsoil, establishing turf, or survey </t>
  </si>
  <si>
    <t>Establishing turf</t>
  </si>
  <si>
    <t>10 SF =$74</t>
  </si>
  <si>
    <t>1 SF = $7.40</t>
  </si>
  <si>
    <t>Includes the cost of excavation and backfill and furnishing all labor, materials, and equipment necessary to complete the work</t>
  </si>
  <si>
    <t>Includes demolition, saw cutting, excavation, disposal, fill, topsoil, establishing turf (to disturbed areas), repairs to affected asphalt and/or concrete as necessary, Pedestrian Signal Systems and components,  (removed and or supplied / installed), Pedestrian Signal Systems wiring (removed and or supplied / installed), furnishing electrical service, finish work, and any required adjustments to utilities.</t>
  </si>
  <si>
    <t xml:space="preserve">Includes demolition, saw cutting, excavation, disposal, fill, topsoil, establishing turf (to disturbed areas), repairs to affected asphalt and/or concrete as necessary, Traffic Signal Systems, and components (removed and or supplied / installed), Traffic Signal Systems wiring, including vehicle detection (removed and or supplied / installed), furnishing electrical service, finish work, and any required adjustments to utilities. </t>
  </si>
  <si>
    <t>Limited price data</t>
  </si>
  <si>
    <t>Establish turf</t>
  </si>
  <si>
    <t>Assume 3" topsoil depth</t>
  </si>
  <si>
    <t>Updated: 12/20/2012</t>
  </si>
  <si>
    <r>
      <rPr>
        <b/>
        <sz val="12"/>
        <color indexed="8"/>
        <rFont val="Calibri"/>
        <family val="2"/>
      </rPr>
      <t xml:space="preserve">Prices are approximate and do not include costs associated with </t>
    </r>
    <r>
      <rPr>
        <sz val="12"/>
        <color indexed="8"/>
        <rFont val="Calibri"/>
        <family val="2"/>
      </rPr>
      <t>relocating utilities/mailboxes; alteration of drainage structures; driveway aprons; acquiring right-of-way, pruning/clearing &amp; grubbing; planting</t>
    </r>
  </si>
  <si>
    <t>Include the cost of furnishing the leveling pad, segmental precast concrete block units, backfill, unit fill, cap units, underdrain and geotextile and all labor,materials, and equipment necessary to satisfactorily complete the work. Does NOT include excavation.  Limited price data.</t>
  </si>
  <si>
    <t>Include the cost of furnishing the leveling pad, segmental precast concrete block units, backfill, unit fill, cap units, underdrain and geotextile and all labor,materials, and equipment necessary to satisfactorily complete the work. Does NOT include excavation. Limited price data.</t>
  </si>
  <si>
    <t>NYSDOT Quick Estimator Reference - Downstate NY</t>
  </si>
  <si>
    <t>NYSDOT Quick Estimator Reference - Upstate NY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</si>
</sst>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1">
    <font>
      <sz val="11"/>
      <color theme="1"/>
      <name val="Calibri"/>
      <family val="2"/>
    </font>
    <font>
      <sz val="11"/>
      <color indexed="8"/>
      <name val="Calibri"/>
      <family val="2"/>
    </font>
    <font>
      <sz val="12"/>
      <color indexed="8"/>
      <name val="Calibri"/>
      <family val="2"/>
    </font>
    <font>
      <b/>
      <sz val="12"/>
      <color indexed="8"/>
      <name val="Calibri"/>
      <family val="2"/>
    </font>
    <font>
      <sz val="8"/>
      <name val="Calibri"/>
      <family val="2"/>
    </font>
    <font>
      <u val="single"/>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12"/>
      <name val="Calibri"/>
      <family val="2"/>
    </font>
    <font>
      <sz val="11"/>
      <color indexed="55"/>
      <name val="Calibri"/>
      <family val="2"/>
    </font>
    <font>
      <b/>
      <sz val="18"/>
      <color indexed="9"/>
      <name val="Calibri"/>
      <family val="2"/>
    </font>
    <font>
      <sz val="18"/>
      <color indexed="8"/>
      <name val="Calibri"/>
      <family val="2"/>
    </font>
    <font>
      <b/>
      <sz val="1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8"/>
      <color theme="1"/>
      <name val="Calibri"/>
      <family val="2"/>
    </font>
    <font>
      <sz val="11"/>
      <color theme="0" tint="-0.3499799966812134"/>
      <name val="Calibri"/>
      <family val="2"/>
    </font>
    <font>
      <b/>
      <sz val="18"/>
      <color theme="0"/>
      <name val="Calibri"/>
      <family val="2"/>
    </font>
    <font>
      <sz val="18"/>
      <color theme="1"/>
      <name val="Calibri"/>
      <family val="2"/>
    </font>
    <font>
      <b/>
      <sz val="16"/>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4"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style="thin"/>
      <bottom/>
    </border>
    <border>
      <left style="medium"/>
      <right style="medium"/>
      <top style="medium"/>
      <bottom style="medium"/>
    </border>
    <border>
      <left/>
      <right/>
      <top/>
      <bottom style="thin"/>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3">
    <xf numFmtId="0" fontId="0" fillId="0" borderId="0" xfId="0" applyFont="1" applyAlignment="1">
      <alignment/>
    </xf>
    <xf numFmtId="0" fontId="44" fillId="0" borderId="10" xfId="0" applyFont="1" applyBorder="1" applyAlignment="1">
      <alignment/>
    </xf>
    <xf numFmtId="0" fontId="45" fillId="2" borderId="10" xfId="0" applyFont="1" applyFill="1" applyBorder="1" applyAlignment="1">
      <alignment horizontal="center"/>
    </xf>
    <xf numFmtId="164" fontId="44" fillId="0" borderId="10" xfId="0" applyNumberFormat="1" applyFont="1" applyBorder="1" applyAlignment="1">
      <alignment horizontal="right"/>
    </xf>
    <xf numFmtId="0" fontId="44" fillId="0" borderId="11" xfId="0" applyFont="1" applyBorder="1" applyAlignment="1">
      <alignment/>
    </xf>
    <xf numFmtId="164" fontId="44" fillId="0" borderId="11" xfId="0" applyNumberFormat="1" applyFont="1" applyBorder="1" applyAlignment="1">
      <alignment horizontal="right"/>
    </xf>
    <xf numFmtId="0" fontId="44" fillId="0" borderId="12" xfId="0" applyFont="1" applyBorder="1" applyAlignment="1">
      <alignment/>
    </xf>
    <xf numFmtId="164" fontId="44" fillId="0" borderId="12" xfId="0" applyNumberFormat="1" applyFont="1" applyBorder="1" applyAlignment="1">
      <alignment horizontal="right"/>
    </xf>
    <xf numFmtId="0" fontId="46" fillId="0" borderId="10" xfId="0" applyFont="1" applyBorder="1" applyAlignment="1">
      <alignment/>
    </xf>
    <xf numFmtId="0" fontId="44" fillId="0" borderId="10" xfId="0" applyFont="1" applyBorder="1" applyAlignment="1">
      <alignment vertical="top"/>
    </xf>
    <xf numFmtId="0" fontId="44" fillId="0" borderId="11" xfId="0" applyFont="1" applyBorder="1" applyAlignment="1">
      <alignment vertical="top"/>
    </xf>
    <xf numFmtId="164" fontId="44" fillId="0" borderId="11" xfId="0" applyNumberFormat="1" applyFont="1" applyBorder="1" applyAlignment="1">
      <alignment horizontal="right" vertical="top"/>
    </xf>
    <xf numFmtId="0" fontId="46" fillId="0" borderId="10" xfId="0" applyFont="1" applyBorder="1" applyAlignment="1">
      <alignment vertical="top" wrapText="1"/>
    </xf>
    <xf numFmtId="0" fontId="45" fillId="2" borderId="13" xfId="0" applyFont="1" applyFill="1" applyBorder="1" applyAlignment="1">
      <alignment horizontal="center"/>
    </xf>
    <xf numFmtId="0" fontId="46" fillId="0" borderId="10" xfId="0" applyFont="1" applyBorder="1" applyAlignment="1">
      <alignment wrapText="1"/>
    </xf>
    <xf numFmtId="164" fontId="44" fillId="0" borderId="13" xfId="0" applyNumberFormat="1" applyFont="1" applyBorder="1" applyAlignment="1">
      <alignment horizontal="center" vertical="top"/>
    </xf>
    <xf numFmtId="164" fontId="44" fillId="0" borderId="14" xfId="0" applyNumberFormat="1" applyFont="1" applyBorder="1" applyAlignment="1">
      <alignment horizontal="center" vertical="top"/>
    </xf>
    <xf numFmtId="164" fontId="44" fillId="10" borderId="15" xfId="0" applyNumberFormat="1" applyFont="1" applyFill="1" applyBorder="1" applyAlignment="1">
      <alignment horizontal="center"/>
    </xf>
    <xf numFmtId="164" fontId="44" fillId="0" borderId="16" xfId="0" applyNumberFormat="1" applyFont="1" applyBorder="1" applyAlignment="1">
      <alignment horizontal="center"/>
    </xf>
    <xf numFmtId="164" fontId="44" fillId="0" borderId="17" xfId="0" applyNumberFormat="1" applyFont="1" applyBorder="1" applyAlignment="1">
      <alignment horizontal="center"/>
    </xf>
    <xf numFmtId="164" fontId="44" fillId="33" borderId="15" xfId="0" applyNumberFormat="1" applyFont="1" applyFill="1" applyBorder="1" applyAlignment="1">
      <alignment horizontal="center"/>
    </xf>
    <xf numFmtId="0" fontId="44" fillId="0" borderId="10" xfId="0" applyFont="1" applyBorder="1" applyAlignment="1">
      <alignment horizontal="center" vertical="top"/>
    </xf>
    <xf numFmtId="0" fontId="44" fillId="0" borderId="11" xfId="0" applyFont="1" applyBorder="1" applyAlignment="1">
      <alignment horizontal="center" vertical="top"/>
    </xf>
    <xf numFmtId="0" fontId="44" fillId="0" borderId="12" xfId="0" applyFont="1" applyBorder="1" applyAlignment="1">
      <alignment horizontal="center"/>
    </xf>
    <xf numFmtId="0" fontId="44" fillId="0" borderId="10" xfId="0" applyFont="1" applyBorder="1" applyAlignment="1">
      <alignment horizontal="center"/>
    </xf>
    <xf numFmtId="0" fontId="44" fillId="0" borderId="11" xfId="0" applyFont="1" applyBorder="1" applyAlignment="1">
      <alignment horizontal="center"/>
    </xf>
    <xf numFmtId="0" fontId="0" fillId="0" borderId="0" xfId="0" applyAlignment="1">
      <alignment horizontal="center"/>
    </xf>
    <xf numFmtId="4" fontId="44" fillId="0" borderId="10" xfId="0" applyNumberFormat="1" applyFont="1" applyBorder="1" applyAlignment="1">
      <alignment horizontal="center" vertical="top"/>
    </xf>
    <xf numFmtId="164" fontId="46" fillId="0" borderId="10" xfId="0" applyNumberFormat="1" applyFont="1" applyBorder="1" applyAlignment="1">
      <alignment vertical="top" wrapText="1"/>
    </xf>
    <xf numFmtId="0" fontId="46" fillId="10" borderId="10" xfId="0" applyFont="1" applyFill="1" applyBorder="1" applyAlignment="1">
      <alignment/>
    </xf>
    <xf numFmtId="0" fontId="46" fillId="33" borderId="10" xfId="0" applyFont="1" applyFill="1" applyBorder="1" applyAlignment="1">
      <alignment/>
    </xf>
    <xf numFmtId="0" fontId="44" fillId="0" borderId="0" xfId="0" applyFont="1" applyFill="1" applyBorder="1" applyAlignment="1">
      <alignment/>
    </xf>
    <xf numFmtId="0" fontId="44" fillId="0" borderId="0" xfId="0" applyFont="1" applyAlignment="1">
      <alignment/>
    </xf>
    <xf numFmtId="0" fontId="44" fillId="0" borderId="0" xfId="0" applyFont="1" applyAlignment="1">
      <alignment horizontal="center"/>
    </xf>
    <xf numFmtId="9" fontId="44" fillId="0" borderId="10" xfId="0" applyNumberFormat="1" applyFont="1" applyBorder="1" applyAlignment="1">
      <alignment horizontal="center" vertical="top"/>
    </xf>
    <xf numFmtId="9" fontId="44" fillId="0" borderId="11" xfId="0" applyNumberFormat="1" applyFont="1" applyBorder="1" applyAlignment="1">
      <alignment horizontal="center" vertical="top"/>
    </xf>
    <xf numFmtId="9" fontId="44" fillId="0" borderId="12" xfId="0" applyNumberFormat="1" applyFont="1" applyBorder="1" applyAlignment="1">
      <alignment horizontal="center"/>
    </xf>
    <xf numFmtId="9" fontId="44" fillId="0" borderId="10" xfId="0" applyNumberFormat="1" applyFont="1" applyBorder="1" applyAlignment="1">
      <alignment horizontal="center"/>
    </xf>
    <xf numFmtId="9" fontId="44" fillId="0" borderId="11" xfId="0" applyNumberFormat="1" applyFont="1" applyBorder="1" applyAlignment="1">
      <alignment horizontal="center"/>
    </xf>
    <xf numFmtId="0" fontId="4" fillId="0" borderId="10" xfId="0" applyFont="1" applyBorder="1" applyAlignment="1">
      <alignment vertical="top" wrapText="1"/>
    </xf>
    <xf numFmtId="4" fontId="23" fillId="0" borderId="10" xfId="0" applyNumberFormat="1" applyFont="1" applyBorder="1" applyAlignment="1">
      <alignment horizontal="center" vertical="top"/>
    </xf>
    <xf numFmtId="0" fontId="46" fillId="0" borderId="10" xfId="0" applyFont="1" applyBorder="1" applyAlignment="1">
      <alignment vertical="top"/>
    </xf>
    <xf numFmtId="0" fontId="46" fillId="0" borderId="10" xfId="0" applyFont="1" applyBorder="1" applyAlignment="1">
      <alignment horizontal="left" vertical="top"/>
    </xf>
    <xf numFmtId="0" fontId="47" fillId="0" borderId="0" xfId="0" applyFont="1" applyAlignment="1">
      <alignment/>
    </xf>
    <xf numFmtId="0" fontId="47" fillId="0" borderId="0" xfId="0" applyFont="1" applyAlignment="1">
      <alignment vertical="top"/>
    </xf>
    <xf numFmtId="0" fontId="46" fillId="0" borderId="10" xfId="0" applyNumberFormat="1" applyFont="1" applyBorder="1" applyAlignment="1">
      <alignment vertical="top" wrapText="1"/>
    </xf>
    <xf numFmtId="0" fontId="46" fillId="0" borderId="10" xfId="0" applyNumberFormat="1" applyFont="1" applyBorder="1" applyAlignment="1">
      <alignment horizontal="left" vertical="top" wrapText="1"/>
    </xf>
    <xf numFmtId="0" fontId="45" fillId="2" borderId="10" xfId="0" applyFont="1" applyFill="1" applyBorder="1" applyAlignment="1">
      <alignment horizontal="center" vertical="center"/>
    </xf>
    <xf numFmtId="0" fontId="45" fillId="2" borderId="13" xfId="0" applyFont="1" applyFill="1" applyBorder="1" applyAlignment="1">
      <alignment horizontal="center" vertical="center"/>
    </xf>
    <xf numFmtId="0" fontId="44" fillId="0" borderId="0" xfId="0" applyFont="1" applyAlignment="1">
      <alignment vertical="center"/>
    </xf>
    <xf numFmtId="0" fontId="44" fillId="0" borderId="18" xfId="0" applyNumberFormat="1" applyFont="1" applyBorder="1" applyAlignment="1">
      <alignment horizontal="center"/>
    </xf>
    <xf numFmtId="164" fontId="44" fillId="0" borderId="11" xfId="0" applyNumberFormat="1" applyFont="1" applyBorder="1" applyAlignment="1">
      <alignment horizontal="center" vertical="top"/>
    </xf>
    <xf numFmtId="164" fontId="44" fillId="0" borderId="12" xfId="0" applyNumberFormat="1" applyFont="1" applyBorder="1" applyAlignment="1">
      <alignment horizontal="center"/>
    </xf>
    <xf numFmtId="164" fontId="44" fillId="0" borderId="10" xfId="0" applyNumberFormat="1" applyFont="1" applyBorder="1" applyAlignment="1">
      <alignment horizontal="center"/>
    </xf>
    <xf numFmtId="164" fontId="44" fillId="0" borderId="11" xfId="0" applyNumberFormat="1" applyFont="1" applyBorder="1" applyAlignment="1">
      <alignment horizontal="center"/>
    </xf>
    <xf numFmtId="0" fontId="44" fillId="0" borderId="0" xfId="0" applyFont="1" applyAlignment="1">
      <alignment horizontal="left" wrapText="1"/>
    </xf>
    <xf numFmtId="164" fontId="44" fillId="10" borderId="17" xfId="0" applyNumberFormat="1" applyFont="1" applyFill="1" applyBorder="1" applyAlignment="1">
      <alignment horizontal="right"/>
    </xf>
    <xf numFmtId="0" fontId="44" fillId="33" borderId="17" xfId="0" applyFont="1" applyFill="1" applyBorder="1" applyAlignment="1">
      <alignment horizontal="right"/>
    </xf>
    <xf numFmtId="0" fontId="48" fillId="34" borderId="0" xfId="0" applyFont="1" applyFill="1" applyAlignment="1">
      <alignment horizontal="center" vertical="center"/>
    </xf>
    <xf numFmtId="0" fontId="49" fillId="34" borderId="0" xfId="0" applyFont="1" applyFill="1" applyAlignment="1">
      <alignment horizontal="center" vertical="center"/>
    </xf>
    <xf numFmtId="0" fontId="0" fillId="0" borderId="0" xfId="0" applyAlignment="1">
      <alignment/>
    </xf>
    <xf numFmtId="0" fontId="50" fillId="34" borderId="16" xfId="0" applyFont="1" applyFill="1" applyBorder="1" applyAlignment="1">
      <alignment horizontal="center" vertical="center"/>
    </xf>
    <xf numFmtId="0" fontId="0" fillId="0" borderId="16" xfId="0"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8"/>
  <sheetViews>
    <sheetView tabSelected="1" zoomScale="75" zoomScaleNormal="75" zoomScalePageLayoutView="0" workbookViewId="0" topLeftCell="A1">
      <pane ySplit="1" topLeftCell="A2" activePane="bottomLeft" state="frozen"/>
      <selection pane="topLeft" activeCell="A1" sqref="A1"/>
      <selection pane="bottomLeft" activeCell="H4" sqref="H4"/>
    </sheetView>
  </sheetViews>
  <sheetFormatPr defaultColWidth="9.140625" defaultRowHeight="15"/>
  <cols>
    <col min="1" max="1" width="53.140625" style="0" customWidth="1"/>
    <col min="2" max="2" width="7.57421875" style="26" customWidth="1"/>
    <col min="3" max="3" width="13.8515625" style="0" customWidth="1"/>
    <col min="4" max="4" width="13.00390625" style="26" customWidth="1"/>
    <col min="5" max="5" width="17.28125" style="0" customWidth="1"/>
    <col min="6" max="6" width="55.7109375" style="0" customWidth="1"/>
    <col min="7" max="7" width="10.57421875" style="0" customWidth="1"/>
  </cols>
  <sheetData>
    <row r="1" spans="1:6" ht="38.25" customHeight="1">
      <c r="A1" s="58" t="s">
        <v>53</v>
      </c>
      <c r="B1" s="59"/>
      <c r="C1" s="59"/>
      <c r="D1" s="59"/>
      <c r="E1" s="59"/>
      <c r="F1" s="60"/>
    </row>
    <row r="2" spans="1:6" ht="15">
      <c r="A2" s="2" t="s">
        <v>4</v>
      </c>
      <c r="B2" s="2" t="s">
        <v>5</v>
      </c>
      <c r="C2" s="2" t="s">
        <v>31</v>
      </c>
      <c r="D2" s="2" t="s">
        <v>6</v>
      </c>
      <c r="E2" s="13" t="s">
        <v>7</v>
      </c>
      <c r="F2" s="2" t="s">
        <v>33</v>
      </c>
    </row>
    <row r="3" spans="1:6" ht="40.5" customHeight="1">
      <c r="A3" s="9" t="s">
        <v>13</v>
      </c>
      <c r="B3" s="21" t="s">
        <v>8</v>
      </c>
      <c r="C3" s="27">
        <v>33</v>
      </c>
      <c r="D3" s="21"/>
      <c r="E3" s="15">
        <f>C3*D3</f>
        <v>0</v>
      </c>
      <c r="F3" s="39" t="s">
        <v>34</v>
      </c>
    </row>
    <row r="4" spans="1:6" ht="40.5" customHeight="1">
      <c r="A4" s="9" t="s">
        <v>14</v>
      </c>
      <c r="B4" s="21" t="s">
        <v>8</v>
      </c>
      <c r="C4" s="27">
        <v>39</v>
      </c>
      <c r="D4" s="21"/>
      <c r="E4" s="15">
        <f aca="true" t="shared" si="0" ref="E4:E18">C4*D4</f>
        <v>0</v>
      </c>
      <c r="F4" s="39" t="s">
        <v>34</v>
      </c>
    </row>
    <row r="5" spans="1:7" ht="50.25" customHeight="1">
      <c r="A5" s="9" t="s">
        <v>15</v>
      </c>
      <c r="B5" s="21" t="s">
        <v>8</v>
      </c>
      <c r="C5" s="27">
        <v>74</v>
      </c>
      <c r="D5" s="21"/>
      <c r="E5" s="15">
        <f t="shared" si="0"/>
        <v>0</v>
      </c>
      <c r="F5" s="12" t="s">
        <v>35</v>
      </c>
      <c r="G5" s="44" t="s">
        <v>40</v>
      </c>
    </row>
    <row r="6" spans="1:6" ht="63.75" customHeight="1">
      <c r="A6" s="9" t="s">
        <v>16</v>
      </c>
      <c r="B6" s="21" t="s">
        <v>9</v>
      </c>
      <c r="C6" s="27">
        <v>1250</v>
      </c>
      <c r="D6" s="21"/>
      <c r="E6" s="15">
        <f t="shared" si="0"/>
        <v>0</v>
      </c>
      <c r="F6" s="28" t="s">
        <v>36</v>
      </c>
    </row>
    <row r="7" spans="1:6" ht="50.25" customHeight="1">
      <c r="A7" s="9" t="s">
        <v>17</v>
      </c>
      <c r="B7" s="21" t="s">
        <v>9</v>
      </c>
      <c r="C7" s="27">
        <v>770</v>
      </c>
      <c r="D7" s="21"/>
      <c r="E7" s="15">
        <f t="shared" si="0"/>
        <v>0</v>
      </c>
      <c r="F7" s="42" t="s">
        <v>37</v>
      </c>
    </row>
    <row r="8" spans="1:6" ht="69" customHeight="1">
      <c r="A8" s="9" t="s">
        <v>26</v>
      </c>
      <c r="B8" s="21" t="s">
        <v>8</v>
      </c>
      <c r="C8" s="27">
        <v>48</v>
      </c>
      <c r="D8" s="21"/>
      <c r="E8" s="15">
        <f t="shared" si="0"/>
        <v>0</v>
      </c>
      <c r="F8" s="8"/>
    </row>
    <row r="9" spans="1:7" ht="31.5" customHeight="1">
      <c r="A9" s="9" t="s">
        <v>29</v>
      </c>
      <c r="B9" s="21" t="s">
        <v>28</v>
      </c>
      <c r="C9" s="27">
        <v>8</v>
      </c>
      <c r="D9" s="21"/>
      <c r="E9" s="15">
        <f t="shared" si="0"/>
        <v>0</v>
      </c>
      <c r="F9" s="8"/>
      <c r="G9" s="43" t="s">
        <v>41</v>
      </c>
    </row>
    <row r="10" spans="1:6" ht="15">
      <c r="A10" s="9" t="s">
        <v>18</v>
      </c>
      <c r="B10" s="21" t="s">
        <v>9</v>
      </c>
      <c r="C10" s="27">
        <v>15000</v>
      </c>
      <c r="D10" s="21"/>
      <c r="E10" s="15">
        <f t="shared" si="0"/>
        <v>0</v>
      </c>
      <c r="F10" s="8"/>
    </row>
    <row r="11" spans="1:6" ht="15">
      <c r="A11" s="9" t="s">
        <v>19</v>
      </c>
      <c r="B11" s="21" t="s">
        <v>9</v>
      </c>
      <c r="C11" s="27">
        <v>175000</v>
      </c>
      <c r="D11" s="21"/>
      <c r="E11" s="15">
        <f t="shared" si="0"/>
        <v>0</v>
      </c>
      <c r="F11" s="8"/>
    </row>
    <row r="12" spans="1:6" ht="48.75" customHeight="1">
      <c r="A12" s="9" t="s">
        <v>20</v>
      </c>
      <c r="B12" s="21" t="s">
        <v>9</v>
      </c>
      <c r="C12" s="27">
        <v>130</v>
      </c>
      <c r="D12" s="21"/>
      <c r="E12" s="15">
        <f t="shared" si="0"/>
        <v>0</v>
      </c>
      <c r="F12" s="12" t="s">
        <v>42</v>
      </c>
    </row>
    <row r="13" spans="1:6" ht="15">
      <c r="A13" s="9" t="s">
        <v>21</v>
      </c>
      <c r="B13" s="21" t="s">
        <v>9</v>
      </c>
      <c r="C13" s="27">
        <v>7000</v>
      </c>
      <c r="D13" s="21"/>
      <c r="E13" s="15">
        <f t="shared" si="0"/>
        <v>0</v>
      </c>
      <c r="F13" s="41" t="s">
        <v>45</v>
      </c>
    </row>
    <row r="14" spans="1:6" ht="21">
      <c r="A14" s="9" t="s">
        <v>22</v>
      </c>
      <c r="B14" s="21" t="s">
        <v>9</v>
      </c>
      <c r="C14" s="27">
        <v>0</v>
      </c>
      <c r="D14" s="21"/>
      <c r="E14" s="15">
        <f t="shared" si="0"/>
        <v>0</v>
      </c>
      <c r="F14" s="14" t="s">
        <v>42</v>
      </c>
    </row>
    <row r="15" spans="1:6" ht="51">
      <c r="A15" s="9" t="s">
        <v>23</v>
      </c>
      <c r="B15" s="21" t="s">
        <v>9</v>
      </c>
      <c r="C15" s="27">
        <v>2005</v>
      </c>
      <c r="D15" s="21"/>
      <c r="E15" s="15">
        <f t="shared" si="0"/>
        <v>0</v>
      </c>
      <c r="F15" s="45" t="s">
        <v>43</v>
      </c>
    </row>
    <row r="16" spans="1:6" ht="228.75" customHeight="1">
      <c r="A16" s="9" t="s">
        <v>24</v>
      </c>
      <c r="B16" s="21" t="s">
        <v>9</v>
      </c>
      <c r="C16" s="27">
        <v>6580</v>
      </c>
      <c r="D16" s="21"/>
      <c r="E16" s="15">
        <f t="shared" si="0"/>
        <v>0</v>
      </c>
      <c r="F16" s="46" t="s">
        <v>44</v>
      </c>
    </row>
    <row r="17" spans="1:6" ht="26.25" customHeight="1">
      <c r="A17" s="9" t="s">
        <v>46</v>
      </c>
      <c r="B17" s="21" t="s">
        <v>10</v>
      </c>
      <c r="C17" s="27">
        <v>4.75</v>
      </c>
      <c r="D17" s="21"/>
      <c r="E17" s="15">
        <f t="shared" si="0"/>
        <v>0</v>
      </c>
      <c r="F17" s="41" t="s">
        <v>47</v>
      </c>
    </row>
    <row r="18" spans="1:6" ht="40.5">
      <c r="A18" s="9" t="s">
        <v>25</v>
      </c>
      <c r="B18" s="21" t="s">
        <v>28</v>
      </c>
      <c r="C18" s="27">
        <v>25</v>
      </c>
      <c r="D18" s="21"/>
      <c r="E18" s="15">
        <f t="shared" si="0"/>
        <v>0</v>
      </c>
      <c r="F18" s="12" t="s">
        <v>51</v>
      </c>
    </row>
    <row r="19" spans="1:6" ht="15">
      <c r="A19" s="9" t="s">
        <v>0</v>
      </c>
      <c r="B19" s="34">
        <v>0.05</v>
      </c>
      <c r="C19" s="11" t="s">
        <v>30</v>
      </c>
      <c r="D19" s="21">
        <v>1</v>
      </c>
      <c r="E19" s="15">
        <f>SUM(E3:E18)*0.05</f>
        <v>0</v>
      </c>
      <c r="F19" s="8"/>
    </row>
    <row r="20" spans="1:6" ht="15.75" thickBot="1">
      <c r="A20" s="10" t="s">
        <v>27</v>
      </c>
      <c r="B20" s="35">
        <v>0.2</v>
      </c>
      <c r="C20" s="11" t="s">
        <v>30</v>
      </c>
      <c r="D20" s="22">
        <v>1</v>
      </c>
      <c r="E20" s="16">
        <f>SUM(E3:E18)*0.2</f>
        <v>0</v>
      </c>
      <c r="F20" s="8"/>
    </row>
    <row r="21" spans="1:6" ht="15.75" thickBot="1">
      <c r="A21" s="56" t="s">
        <v>11</v>
      </c>
      <c r="B21" s="56"/>
      <c r="C21" s="56"/>
      <c r="D21" s="56"/>
      <c r="E21" s="17">
        <f>SUM(E3:E20)</f>
        <v>0</v>
      </c>
      <c r="F21" s="29"/>
    </row>
    <row r="22" spans="1:6" ht="15">
      <c r="A22" s="6" t="s">
        <v>1</v>
      </c>
      <c r="B22" s="36">
        <v>0.1</v>
      </c>
      <c r="C22" s="7" t="s">
        <v>30</v>
      </c>
      <c r="D22" s="23">
        <v>1</v>
      </c>
      <c r="E22" s="18">
        <f>0.1*E21</f>
        <v>0</v>
      </c>
      <c r="F22" s="8"/>
    </row>
    <row r="23" spans="1:6" ht="15">
      <c r="A23" s="1" t="s">
        <v>2</v>
      </c>
      <c r="B23" s="37" t="s">
        <v>32</v>
      </c>
      <c r="C23" s="3" t="s">
        <v>30</v>
      </c>
      <c r="D23" s="24">
        <v>1</v>
      </c>
      <c r="E23" s="19">
        <f>0.15*E21</f>
        <v>0</v>
      </c>
      <c r="F23" s="8"/>
    </row>
    <row r="24" spans="1:6" ht="15.75" thickBot="1">
      <c r="A24" s="4" t="s">
        <v>3</v>
      </c>
      <c r="B24" s="38">
        <v>0.09</v>
      </c>
      <c r="C24" s="5" t="s">
        <v>30</v>
      </c>
      <c r="D24" s="25">
        <v>1</v>
      </c>
      <c r="E24" s="50">
        <f>0.09*E21</f>
        <v>0</v>
      </c>
      <c r="F24" s="8"/>
    </row>
    <row r="25" spans="1:6" ht="15.75" thickBot="1">
      <c r="A25" s="57" t="s">
        <v>12</v>
      </c>
      <c r="B25" s="57"/>
      <c r="C25" s="57"/>
      <c r="D25" s="57"/>
      <c r="E25" s="20">
        <f>SUM(E21:E24)</f>
        <v>0</v>
      </c>
      <c r="F25" s="30"/>
    </row>
    <row r="26" spans="1:6" ht="15">
      <c r="A26" s="31" t="s">
        <v>48</v>
      </c>
      <c r="B26" s="33"/>
      <c r="C26" s="32"/>
      <c r="D26" s="33"/>
      <c r="E26" s="32"/>
      <c r="F26" s="32"/>
    </row>
    <row r="27" spans="1:6" ht="15">
      <c r="A27" s="32"/>
      <c r="B27" s="33"/>
      <c r="C27" s="32"/>
      <c r="D27" s="33"/>
      <c r="E27" s="32"/>
      <c r="F27" s="32"/>
    </row>
    <row r="28" spans="1:6" ht="34.5" customHeight="1">
      <c r="A28" s="55" t="s">
        <v>49</v>
      </c>
      <c r="B28" s="55"/>
      <c r="C28" s="55"/>
      <c r="D28" s="55"/>
      <c r="E28" s="55"/>
      <c r="F28" s="55"/>
    </row>
  </sheetData>
  <sheetProtection/>
  <mergeCells count="4">
    <mergeCell ref="A28:F28"/>
    <mergeCell ref="A21:D21"/>
    <mergeCell ref="A25:D25"/>
    <mergeCell ref="A1:F1"/>
  </mergeCells>
  <printOptions/>
  <pageMargins left="0.7" right="0.7" top="0.75" bottom="0.75" header="0.3" footer="0.3"/>
  <pageSetup horizontalDpi="600" verticalDpi="600" orientation="portrait" paperSize="119"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pane ySplit="1" topLeftCell="A14" activePane="bottomLeft" state="frozen"/>
      <selection pane="topLeft" activeCell="A1" sqref="A1"/>
      <selection pane="bottomLeft" activeCell="E25" sqref="E25"/>
    </sheetView>
  </sheetViews>
  <sheetFormatPr defaultColWidth="9.140625" defaultRowHeight="15"/>
  <cols>
    <col min="1" max="1" width="46.140625" style="0" customWidth="1"/>
    <col min="2" max="2" width="9.140625" style="26" customWidth="1"/>
    <col min="3" max="3" width="19.00390625" style="26" customWidth="1"/>
    <col min="4" max="4" width="13.00390625" style="0" customWidth="1"/>
    <col min="5" max="5" width="21.57421875" style="0" customWidth="1"/>
    <col min="6" max="6" width="55.7109375" style="0" customWidth="1"/>
    <col min="7" max="7" width="11.7109375" style="0" customWidth="1"/>
  </cols>
  <sheetData>
    <row r="1" spans="1:6" ht="30.75" customHeight="1">
      <c r="A1" s="61" t="s">
        <v>52</v>
      </c>
      <c r="B1" s="62"/>
      <c r="C1" s="62"/>
      <c r="D1" s="62"/>
      <c r="E1" s="62"/>
      <c r="F1" s="62"/>
    </row>
    <row r="2" spans="1:6" s="49" customFormat="1" ht="15">
      <c r="A2" s="47" t="s">
        <v>4</v>
      </c>
      <c r="B2" s="47" t="s">
        <v>5</v>
      </c>
      <c r="C2" s="47" t="s">
        <v>31</v>
      </c>
      <c r="D2" s="47" t="s">
        <v>6</v>
      </c>
      <c r="E2" s="48" t="s">
        <v>7</v>
      </c>
      <c r="F2" s="47" t="s">
        <v>33</v>
      </c>
    </row>
    <row r="3" spans="1:6" ht="60" customHeight="1">
      <c r="A3" s="9" t="s">
        <v>13</v>
      </c>
      <c r="B3" s="21" t="s">
        <v>8</v>
      </c>
      <c r="C3" s="40">
        <v>62</v>
      </c>
      <c r="D3" s="21"/>
      <c r="E3" s="15">
        <f>C3*D3</f>
        <v>0</v>
      </c>
      <c r="F3" s="39" t="s">
        <v>34</v>
      </c>
    </row>
    <row r="4" spans="1:6" ht="58.5" customHeight="1">
      <c r="A4" s="9" t="s">
        <v>14</v>
      </c>
      <c r="B4" s="21" t="s">
        <v>8</v>
      </c>
      <c r="C4" s="40">
        <v>74</v>
      </c>
      <c r="D4" s="21"/>
      <c r="E4" s="15">
        <f aca="true" t="shared" si="0" ref="E4:E18">C4*D4</f>
        <v>0</v>
      </c>
      <c r="F4" s="39" t="s">
        <v>34</v>
      </c>
    </row>
    <row r="5" spans="1:7" ht="42" customHeight="1">
      <c r="A5" s="9" t="s">
        <v>15</v>
      </c>
      <c r="B5" s="21" t="s">
        <v>8</v>
      </c>
      <c r="C5" s="40">
        <v>185</v>
      </c>
      <c r="D5" s="21"/>
      <c r="E5" s="15">
        <f t="shared" si="0"/>
        <v>0</v>
      </c>
      <c r="F5" s="12" t="s">
        <v>35</v>
      </c>
      <c r="G5" s="43"/>
    </row>
    <row r="6" spans="1:6" ht="69.75" customHeight="1">
      <c r="A6" s="9" t="s">
        <v>16</v>
      </c>
      <c r="B6" s="21" t="s">
        <v>9</v>
      </c>
      <c r="C6" s="40">
        <v>1900</v>
      </c>
      <c r="D6" s="21"/>
      <c r="E6" s="15">
        <f t="shared" si="0"/>
        <v>0</v>
      </c>
      <c r="F6" s="28" t="s">
        <v>36</v>
      </c>
    </row>
    <row r="7" spans="1:6" ht="47.25" customHeight="1">
      <c r="A7" s="9" t="s">
        <v>17</v>
      </c>
      <c r="B7" s="21" t="s">
        <v>9</v>
      </c>
      <c r="C7" s="27">
        <v>1918</v>
      </c>
      <c r="D7" s="21"/>
      <c r="E7" s="15">
        <f t="shared" si="0"/>
        <v>0</v>
      </c>
      <c r="F7" s="42" t="s">
        <v>37</v>
      </c>
    </row>
    <row r="8" spans="1:6" ht="82.5" customHeight="1">
      <c r="A8" s="9" t="s">
        <v>26</v>
      </c>
      <c r="B8" s="21" t="s">
        <v>8</v>
      </c>
      <c r="C8" s="27">
        <v>73</v>
      </c>
      <c r="D8" s="21"/>
      <c r="E8" s="15">
        <f t="shared" si="0"/>
        <v>0</v>
      </c>
      <c r="F8" s="41" t="s">
        <v>38</v>
      </c>
    </row>
    <row r="9" spans="1:7" ht="15">
      <c r="A9" s="9" t="s">
        <v>29</v>
      </c>
      <c r="B9" s="21" t="s">
        <v>28</v>
      </c>
      <c r="C9" s="27">
        <v>18.5</v>
      </c>
      <c r="D9" s="21"/>
      <c r="E9" s="15">
        <f t="shared" si="0"/>
        <v>0</v>
      </c>
      <c r="F9" s="8"/>
      <c r="G9" s="43"/>
    </row>
    <row r="10" spans="1:6" ht="15">
      <c r="A10" s="9" t="s">
        <v>18</v>
      </c>
      <c r="B10" s="21" t="s">
        <v>9</v>
      </c>
      <c r="C10" s="27">
        <v>15000</v>
      </c>
      <c r="D10" s="21"/>
      <c r="E10" s="15">
        <f t="shared" si="0"/>
        <v>0</v>
      </c>
      <c r="F10" s="8"/>
    </row>
    <row r="11" spans="1:6" ht="15">
      <c r="A11" s="9" t="s">
        <v>19</v>
      </c>
      <c r="B11" s="21" t="s">
        <v>9</v>
      </c>
      <c r="C11" s="27">
        <v>175000</v>
      </c>
      <c r="D11" s="21"/>
      <c r="E11" s="15">
        <f t="shared" si="0"/>
        <v>0</v>
      </c>
      <c r="F11" s="8"/>
    </row>
    <row r="12" spans="1:6" ht="15">
      <c r="A12" s="9" t="s">
        <v>20</v>
      </c>
      <c r="B12" s="21" t="s">
        <v>9</v>
      </c>
      <c r="C12" s="27">
        <v>171</v>
      </c>
      <c r="D12" s="21"/>
      <c r="E12" s="15">
        <f t="shared" si="0"/>
        <v>0</v>
      </c>
      <c r="F12" s="8"/>
    </row>
    <row r="13" spans="1:6" ht="15">
      <c r="A13" s="9" t="s">
        <v>21</v>
      </c>
      <c r="B13" s="21" t="s">
        <v>9</v>
      </c>
      <c r="C13" s="27">
        <v>9000</v>
      </c>
      <c r="D13" s="21"/>
      <c r="E13" s="15">
        <f t="shared" si="0"/>
        <v>0</v>
      </c>
      <c r="F13" s="41" t="s">
        <v>45</v>
      </c>
    </row>
    <row r="14" spans="1:6" ht="21">
      <c r="A14" s="9" t="s">
        <v>22</v>
      </c>
      <c r="B14" s="21" t="s">
        <v>9</v>
      </c>
      <c r="C14" s="27">
        <v>0</v>
      </c>
      <c r="D14" s="21"/>
      <c r="E14" s="15">
        <f t="shared" si="0"/>
        <v>0</v>
      </c>
      <c r="F14" s="14" t="s">
        <v>42</v>
      </c>
    </row>
    <row r="15" spans="1:6" ht="84" customHeight="1">
      <c r="A15" s="9" t="s">
        <v>23</v>
      </c>
      <c r="B15" s="21" t="s">
        <v>9</v>
      </c>
      <c r="C15" s="27">
        <v>2445</v>
      </c>
      <c r="D15" s="21"/>
      <c r="E15" s="15">
        <f t="shared" si="0"/>
        <v>0</v>
      </c>
      <c r="F15" s="45" t="s">
        <v>43</v>
      </c>
    </row>
    <row r="16" spans="1:6" ht="129.75" customHeight="1">
      <c r="A16" s="9" t="s">
        <v>24</v>
      </c>
      <c r="B16" s="21" t="s">
        <v>9</v>
      </c>
      <c r="C16" s="27">
        <v>7500</v>
      </c>
      <c r="D16" s="21"/>
      <c r="E16" s="15">
        <f>C16*D16</f>
        <v>0</v>
      </c>
      <c r="F16" s="46" t="s">
        <v>44</v>
      </c>
    </row>
    <row r="17" spans="1:6" ht="50.25" customHeight="1">
      <c r="A17" s="9" t="s">
        <v>25</v>
      </c>
      <c r="B17" s="21" t="s">
        <v>28</v>
      </c>
      <c r="C17" s="27">
        <v>25</v>
      </c>
      <c r="D17" s="21"/>
      <c r="E17" s="15">
        <f>C17*D17</f>
        <v>0</v>
      </c>
      <c r="F17" s="12" t="s">
        <v>50</v>
      </c>
    </row>
    <row r="18" spans="1:6" ht="15">
      <c r="A18" s="9" t="s">
        <v>39</v>
      </c>
      <c r="B18" s="21" t="s">
        <v>10</v>
      </c>
      <c r="C18" s="27">
        <v>6.25</v>
      </c>
      <c r="D18" s="21"/>
      <c r="E18" s="15">
        <f t="shared" si="0"/>
        <v>0</v>
      </c>
      <c r="F18" s="41"/>
    </row>
    <row r="19" spans="1:6" ht="15">
      <c r="A19" s="9" t="s">
        <v>0</v>
      </c>
      <c r="B19" s="34">
        <v>0.05</v>
      </c>
      <c r="C19" s="51" t="s">
        <v>30</v>
      </c>
      <c r="D19" s="21">
        <v>1</v>
      </c>
      <c r="E19" s="15">
        <f>SUM(E3:E18)*0.05</f>
        <v>0</v>
      </c>
      <c r="F19" s="8"/>
    </row>
    <row r="20" spans="1:6" ht="15.75" thickBot="1">
      <c r="A20" s="10" t="s">
        <v>27</v>
      </c>
      <c r="B20" s="35">
        <v>0.2</v>
      </c>
      <c r="C20" s="51" t="s">
        <v>30</v>
      </c>
      <c r="D20" s="22">
        <v>1</v>
      </c>
      <c r="E20" s="16">
        <f>SUM(E3:E18)*0.2</f>
        <v>0</v>
      </c>
      <c r="F20" s="8"/>
    </row>
    <row r="21" spans="1:6" ht="15.75" thickBot="1">
      <c r="A21" s="56" t="s">
        <v>11</v>
      </c>
      <c r="B21" s="56"/>
      <c r="C21" s="56"/>
      <c r="D21" s="56"/>
      <c r="E21" s="17">
        <f>SUM(E3:E20)</f>
        <v>0</v>
      </c>
      <c r="F21" s="29"/>
    </row>
    <row r="22" spans="1:6" ht="15">
      <c r="A22" s="6" t="s">
        <v>1</v>
      </c>
      <c r="B22" s="36">
        <v>0.1</v>
      </c>
      <c r="C22" s="52" t="s">
        <v>30</v>
      </c>
      <c r="D22" s="23">
        <v>1</v>
      </c>
      <c r="E22" s="18">
        <f>0.1*E21</f>
        <v>0</v>
      </c>
      <c r="F22" s="8"/>
    </row>
    <row r="23" spans="1:6" ht="15">
      <c r="A23" s="1" t="s">
        <v>2</v>
      </c>
      <c r="B23" s="37" t="s">
        <v>32</v>
      </c>
      <c r="C23" s="53" t="s">
        <v>30</v>
      </c>
      <c r="D23" s="24">
        <v>1</v>
      </c>
      <c r="E23" s="19">
        <f>0.15*E21</f>
        <v>0</v>
      </c>
      <c r="F23" s="8"/>
    </row>
    <row r="24" spans="1:6" ht="15.75" thickBot="1">
      <c r="A24" s="4" t="s">
        <v>3</v>
      </c>
      <c r="B24" s="38">
        <v>0.09</v>
      </c>
      <c r="C24" s="54" t="s">
        <v>30</v>
      </c>
      <c r="D24" s="25">
        <v>1</v>
      </c>
      <c r="E24" s="50">
        <f>0.09*E21</f>
        <v>0</v>
      </c>
      <c r="F24" s="8"/>
    </row>
    <row r="25" spans="1:6" ht="15.75" thickBot="1">
      <c r="A25" s="57" t="s">
        <v>12</v>
      </c>
      <c r="B25" s="57"/>
      <c r="C25" s="57"/>
      <c r="D25" s="57"/>
      <c r="E25" s="20">
        <f>SUM(E21:E24)</f>
        <v>0</v>
      </c>
      <c r="F25" s="30"/>
    </row>
    <row r="26" spans="1:6" ht="15">
      <c r="A26" s="31" t="s">
        <v>48</v>
      </c>
      <c r="B26" s="33"/>
      <c r="C26" s="33"/>
      <c r="D26" s="33"/>
      <c r="E26" s="32"/>
      <c r="F26" s="32"/>
    </row>
    <row r="27" spans="1:6" ht="15">
      <c r="A27" s="32"/>
      <c r="B27" s="33"/>
      <c r="C27" s="33"/>
      <c r="D27" s="33"/>
      <c r="E27" s="32"/>
      <c r="F27" s="32"/>
    </row>
    <row r="28" spans="1:6" ht="34.5" customHeight="1">
      <c r="A28" s="55" t="s">
        <v>49</v>
      </c>
      <c r="B28" s="55"/>
      <c r="C28" s="55"/>
      <c r="D28" s="55"/>
      <c r="E28" s="55"/>
      <c r="F28" s="55"/>
    </row>
    <row r="29" spans="1:6" ht="15">
      <c r="A29" s="32"/>
      <c r="B29" s="33"/>
      <c r="C29" s="33"/>
      <c r="D29" s="32"/>
      <c r="E29" s="32"/>
      <c r="F29" s="32"/>
    </row>
    <row r="30" spans="1:6" ht="15">
      <c r="A30" s="32"/>
      <c r="B30" s="33"/>
      <c r="C30" s="33"/>
      <c r="D30" s="32"/>
      <c r="E30" s="32"/>
      <c r="F30" s="32"/>
    </row>
    <row r="31" spans="1:6" ht="15">
      <c r="A31" s="32"/>
      <c r="B31" s="33"/>
      <c r="C31" s="33"/>
      <c r="D31" s="32"/>
      <c r="E31" s="32"/>
      <c r="F31" s="32"/>
    </row>
  </sheetData>
  <sheetProtection/>
  <mergeCells count="4">
    <mergeCell ref="A1:F1"/>
    <mergeCell ref="A28:F28"/>
    <mergeCell ref="A21:D21"/>
    <mergeCell ref="A25:D25"/>
  </mergeCells>
  <printOptions/>
  <pageMargins left="0.7" right="0.7" top="0.75" bottom="0.75" header="0.3" footer="0.3"/>
  <pageSetup horizontalDpi="150" verticalDpi="15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rwilder</dc:creator>
  <cp:keywords/>
  <dc:description/>
  <cp:lastModifiedBy>Anne Benware</cp:lastModifiedBy>
  <dcterms:created xsi:type="dcterms:W3CDTF">2011-08-03T20:09:34Z</dcterms:created>
  <dcterms:modified xsi:type="dcterms:W3CDTF">2013-12-05T15:11:15Z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